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3\homes3\w0322mar\Plocha\A_1.    Veřejné zakázky 2016\1. Evidence_VZ 2019\VZ 106.19_práce OŠK_Kroup\PROFIL\"/>
    </mc:Choice>
  </mc:AlternateContent>
  <bookViews>
    <workbookView xWindow="0" yWindow="0" windowWidth="28800" windowHeight="9930"/>
  </bookViews>
  <sheets>
    <sheet name="List1" sheetId="1" r:id="rId1"/>
  </sheets>
  <definedNames>
    <definedName name="_xlnm.Print_Area" localSheetId="0">List1!$B$1:$K$40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K26" i="1" s="1"/>
  <c r="H26" i="1"/>
  <c r="G26" i="1"/>
  <c r="I25" i="1"/>
  <c r="J25" i="1" s="1"/>
  <c r="H25" i="1"/>
  <c r="G25" i="1"/>
  <c r="I32" i="1"/>
  <c r="J32" i="1" s="1"/>
  <c r="H32" i="1"/>
  <c r="G32" i="1"/>
  <c r="I31" i="1"/>
  <c r="J31" i="1" s="1"/>
  <c r="H31" i="1"/>
  <c r="G31" i="1"/>
  <c r="I30" i="1"/>
  <c r="K30" i="1" s="1"/>
  <c r="H30" i="1"/>
  <c r="G30" i="1"/>
  <c r="I29" i="1"/>
  <c r="K29" i="1" s="1"/>
  <c r="H29" i="1"/>
  <c r="G29" i="1"/>
  <c r="I28" i="1"/>
  <c r="K28" i="1" s="1"/>
  <c r="H28" i="1"/>
  <c r="G28" i="1"/>
  <c r="I27" i="1"/>
  <c r="K27" i="1" s="1"/>
  <c r="H27" i="1"/>
  <c r="G27" i="1"/>
  <c r="I37" i="1"/>
  <c r="K37" i="1" s="1"/>
  <c r="H37" i="1"/>
  <c r="G37" i="1"/>
  <c r="I36" i="1"/>
  <c r="K36" i="1" s="1"/>
  <c r="H36" i="1"/>
  <c r="G36" i="1"/>
  <c r="I35" i="1"/>
  <c r="K35" i="1" s="1"/>
  <c r="H35" i="1"/>
  <c r="G35" i="1"/>
  <c r="I34" i="1"/>
  <c r="J34" i="1" s="1"/>
  <c r="H34" i="1"/>
  <c r="G34" i="1"/>
  <c r="I33" i="1"/>
  <c r="K33" i="1" s="1"/>
  <c r="H33" i="1"/>
  <c r="G33" i="1"/>
  <c r="I24" i="1"/>
  <c r="K24" i="1" s="1"/>
  <c r="H24" i="1"/>
  <c r="G24" i="1"/>
  <c r="I23" i="1"/>
  <c r="K23" i="1" s="1"/>
  <c r="H23" i="1"/>
  <c r="G23" i="1"/>
  <c r="I22" i="1"/>
  <c r="J22" i="1" s="1"/>
  <c r="H22" i="1"/>
  <c r="G22" i="1"/>
  <c r="I20" i="1"/>
  <c r="K20" i="1" s="1"/>
  <c r="H20" i="1"/>
  <c r="G20" i="1"/>
  <c r="I19" i="1"/>
  <c r="J19" i="1" s="1"/>
  <c r="H19" i="1"/>
  <c r="G19" i="1"/>
  <c r="I18" i="1"/>
  <c r="K18" i="1" s="1"/>
  <c r="H18" i="1"/>
  <c r="G18" i="1"/>
  <c r="G17" i="1"/>
  <c r="H17" i="1"/>
  <c r="I17" i="1"/>
  <c r="J17" i="1" s="1"/>
  <c r="I16" i="1"/>
  <c r="K16" i="1" s="1"/>
  <c r="H16" i="1"/>
  <c r="G16" i="1"/>
  <c r="I15" i="1"/>
  <c r="J15" i="1" s="1"/>
  <c r="H15" i="1"/>
  <c r="G15" i="1"/>
  <c r="I14" i="1"/>
  <c r="K14" i="1" s="1"/>
  <c r="H14" i="1"/>
  <c r="G14" i="1"/>
  <c r="I13" i="1"/>
  <c r="K13" i="1" s="1"/>
  <c r="H13" i="1"/>
  <c r="G13" i="1"/>
  <c r="I12" i="1"/>
  <c r="J12" i="1" s="1"/>
  <c r="H12" i="1"/>
  <c r="G12" i="1"/>
  <c r="I11" i="1"/>
  <c r="K11" i="1" s="1"/>
  <c r="H11" i="1"/>
  <c r="G11" i="1"/>
  <c r="I9" i="1"/>
  <c r="J9" i="1" s="1"/>
  <c r="H9" i="1"/>
  <c r="G9" i="1"/>
  <c r="I8" i="1"/>
  <c r="K8" i="1" s="1"/>
  <c r="H8" i="1"/>
  <c r="G8" i="1"/>
  <c r="I21" i="1"/>
  <c r="K21" i="1" s="1"/>
  <c r="H21" i="1"/>
  <c r="G21" i="1"/>
  <c r="I10" i="1"/>
  <c r="K10" i="1" s="1"/>
  <c r="H10" i="1"/>
  <c r="G10" i="1"/>
  <c r="I7" i="1"/>
  <c r="K7" i="1" s="1"/>
  <c r="H7" i="1"/>
  <c r="G7" i="1"/>
  <c r="I6" i="1"/>
  <c r="H6" i="1"/>
  <c r="G6" i="1"/>
  <c r="K6" i="1" l="1"/>
  <c r="I38" i="1"/>
  <c r="K32" i="1"/>
  <c r="J29" i="1"/>
  <c r="J26" i="1"/>
  <c r="K25" i="1"/>
  <c r="K31" i="1"/>
  <c r="J30" i="1"/>
  <c r="J28" i="1"/>
  <c r="J27" i="1"/>
  <c r="J33" i="1"/>
  <c r="J37" i="1"/>
  <c r="J20" i="1"/>
  <c r="K34" i="1"/>
  <c r="J36" i="1"/>
  <c r="J35" i="1"/>
  <c r="K19" i="1"/>
  <c r="K22" i="1"/>
  <c r="J24" i="1"/>
  <c r="J23" i="1"/>
  <c r="J18" i="1"/>
  <c r="K17" i="1"/>
  <c r="J16" i="1"/>
  <c r="K15" i="1"/>
  <c r="J14" i="1"/>
  <c r="J13" i="1"/>
  <c r="K12" i="1"/>
  <c r="J11" i="1"/>
  <c r="K9" i="1"/>
  <c r="J8" i="1"/>
  <c r="J7" i="1"/>
  <c r="J6" i="1"/>
  <c r="J21" i="1"/>
  <c r="J10" i="1"/>
  <c r="K38" i="1" l="1"/>
  <c r="J38" i="1"/>
</calcChain>
</file>

<file path=xl/sharedStrings.xml><?xml version="1.0" encoding="utf-8"?>
<sst xmlns="http://schemas.openxmlformats.org/spreadsheetml/2006/main" count="79" uniqueCount="47">
  <si>
    <t>Počet</t>
  </si>
  <si>
    <t>Jednotka</t>
  </si>
  <si>
    <t>Poptávané parametry</t>
  </si>
  <si>
    <t>Nabízené parametry</t>
  </si>
  <si>
    <t>&lt;&lt;&lt; Kusová cena  &gt;&gt;&gt;</t>
  </si>
  <si>
    <t xml:space="preserve"> &lt;&lt;&lt;  Cena celkem  &gt;&gt;&gt;</t>
  </si>
  <si>
    <t>bez DPH</t>
  </si>
  <si>
    <t>DPH 21%</t>
  </si>
  <si>
    <t>včetně DPH</t>
  </si>
  <si>
    <t>celkem bez DPH</t>
  </si>
  <si>
    <t>celkem s DPH</t>
  </si>
  <si>
    <t>ks</t>
  </si>
  <si>
    <t>Celkem nabídková cena</t>
  </si>
  <si>
    <t>Vyvazovací panel 19" velikosti 1U, plastovým provlékacím kabelovodem, včetně instalace do datového rozvaděče a vyvázání kabeláže</t>
  </si>
  <si>
    <t>Demontáž původních kabelových tras a kabeláže.</t>
  </si>
  <si>
    <t>Zásuvka datová CAT6 STP dvěma porty RJ45 se sklonem 45°, min. životnost portu 1000 zapojení/odpojení, kontakty kryté min. 50 µ zlata a 100 µ niklu,  včetně montáže na zeď a zapojení kebeláže.
Požadujeme měřicí protokol všech datových zakončení.  
Požadované rozmístění datových zásuvek: 
Pavilon "A" 29ks datových zásuvek   
Pavilon "B" 35ks datových zásuvek 
Pavilon "spojovací" 31ks datových zásuvek 
Pavilon "TV" 3ks datových zásuvek 
Datové zásuvky budou rozmístěné v učebnách, kabinetech a kancelářích minimálně po jednom kuse.</t>
  </si>
  <si>
    <t>Patch kabel CAT6 SFTP PVC, AWG 26, 1m včetně zapojení</t>
  </si>
  <si>
    <t>Patch kabel CAT6 SFTP PVC, AWG 26, 5m včetně zapojení</t>
  </si>
  <si>
    <t xml:space="preserve">Montážní sada M6 do datového rozvaděče obsahující: 4x šroub, 4x plovoucí matka, 4x plastová podložka </t>
  </si>
  <si>
    <t>19" optická vana 1U 24 SC simplex + kazeta + 8x SC spojka SC/LC + úchyt pro optické vany SC, LC + montážní sada + 8x optický pigtail SC 09/125 (SM) 1m včetně kompletace a montáže do datového rozvaděče</t>
  </si>
  <si>
    <t xml:space="preserve"> Optický kabel 8x vlákno 09/125 SM  LSOH, průměr kabelu min. 6,2mm, ochrana proti hlodavcům, skelná příze, včetně zatažení kabeláže, požadovaná topologie zapojení - hvězda tj. jeden kabel z každého 12U RACKu budee dotažený do 42U datového rozvaděče.</t>
  </si>
  <si>
    <t xml:space="preserve"> Svar optického vlákna, včetně ochrany svaru, přípravy optického kabelu a kontroly svaru včetně certifikovaného měření útlumu doloženého měřicím protokolem. </t>
  </si>
  <si>
    <t xml:space="preserve"> Optický patch cord 09/125 délna min. 3m včetně zapojení</t>
  </si>
  <si>
    <t>Stojanový rozvaděč výška min. 42U,  min. šířka 600mm, min. hloubka 1000mm, perforované a uzamykatelné přední i zadní dveře,  včetně dodání, ustavení na místo, ukostření a instalace přívodního napájení z podružného rozvaděče NN chráněného samostatným jističem a ukončením v datovém rozvaděči zásuvkou, včetně revizní zprávy. Požadované umístění -  spojovací pavilon, kabinet informatiky.</t>
  </si>
  <si>
    <t>Nástěnný rozvaděč jednodílný min. výška 12U, min. šířka 600mm,min. hloubka 595mm:  včetně dodání, montáže na zeď v místě instalace, ukostření a instalace přívodního napájení z podružného rozvaděče NN chráněného samostatným jističem a ukončením v datovém rozvaděči zásuvkou, včetně revizní zprávy. Požadované umístění - pavilon A (1ks), pavilon B (1ks), pavilon TV (1ks)</t>
  </si>
  <si>
    <t>Datový kabel CAT6 UTP LSOH, měděný drát s čistotou mědi min.99,97%, AWG 23, včetně zatažení kabeláže do vytvořených kabelových tras, maximální délka jednoho kabelu 100m po zapojení.</t>
  </si>
  <si>
    <t xml:space="preserve"> SFP+ 10 GbE Direct Attach cables min. délka 3m, kompatibilní s dodávanou technikou, včetně zapojení a nastavení</t>
  </si>
  <si>
    <t xml:space="preserve"> SFP+ modul 10Gbit, SM, kompatibilní s dodávanou technikou, včetně zapojení a nastavení</t>
  </si>
  <si>
    <t xml:space="preserve"> Síťový disk NAS s celkovou kapacitou min. 8TB
- požadovaná minimální životnost pevných disků 300.000 přepisovacích cyklů 
- min. dvě šachty pro montáž pevných disků
- kompatibilní disky: 3.5" SATA HDD, 2.5" SATA HDD, 2.5" SATA SSD
- podporovaná kapacita až: 24 TB 
- disky vyměnitelné za provozu
- min. 1ks RJ-45 1GbE LAN port
- min. 1ks USB 2.0 port
- min. 2ks USB 3.0 porty
- hardwarové šifrování
Včetně kompletace, instalace do datového rozvaděče a zapojení .
Včetně integrace do domény, nastavení diskových oddílů, nasatvení oprávnění, nastavení reportování, nastavení sítě a napájení.</t>
  </si>
  <si>
    <t xml:space="preserve">Záložní zdroj 
RACK provedení
Vhodný pro zálohovaní serverů
Min. kapacita výstupního výkonu: 800 W
MIn. kapacita výstupního výkonu: 1 000 VA
Topologie: Line interaktivní
Typ křivky: Sinusoida
Výstupní přípojky: 
min. 8x IEC 320 C13 (Záložní provoz na baterie)
min. 2x IEC Jumpers (Záložní provoz na baterie)
min. 1x slot včetně LAN modulu pro komunikaci záložního zdroje s virtuálními servery
min. 1x USB 
Maximální výška 9 cm
Maximální hloubka 50 cm
Záruka: min. 36 měsíců
Včetně montáže do datového rozvaděče, zapojení a nastavení komunikace s virtuálními servery.
Včetně nastavení plánu vypínání/zapínání vrtuálních serverů.
Včetně nastavení reportování o stavu a poruch. </t>
  </si>
  <si>
    <t>Server
Procesor: min. bodová hodnota naměřená v Passmark Software 11600 bodů, možnost druhého CPU (www.cpubenchmark.net)
Paměť: min. 64GB (4x16GB),  min. 24 slotů pro osazení paměti.
Síťová rozhraní: min. 4 portový adapter (4 x 10/100/1000Gb porty + 2 porty 10GB SFP+)
Řadič: podporující tyto typy RAID polí -  0, 1, 5, 6, 10, 50, 60
Pevné disky: min. 2 x 300GB SAS 10K 2,5" + 2 x 960GB SSD 2,5" určené pro nonstop provoz a plně kompatibilní s dodaným serverem, vyměnitelné za provozu
Redundantní napájecí zdroje : min 2 x  500W  vyměnitelné za provozu
Redundantní ventilátory
Vzdálená správa serveru umožnující konfiguraci a diagnostiku po síti
RACK provedení minimálně o velikosti 2U a hloubkou maximálně 70cm.
Záruka: min. 3 roky on-site, odezva následující pracovní den
Včetně montáže do datového rozvaděče a zapojení.</t>
  </si>
  <si>
    <t>Zálohovací systém
Licence pro min. 2 procesorové patice 
Součástí licence je i podpora (maintenance and support)min. na jeden rok
Požadujeme kompletní řešení pro ochranu dat a správu virtualizace
Min. požadavky jsou monitorování, reportování a plánování kapacity pro zálohovaní virtuální infrastruktury
Podpora zálohování na disk, pásku, síťové uložiště a do cloudu
Podpora replikace
Možnost obnovení celého VM, virtuální disky, soubory hostů
Požadujeme instalaci a konfiguraci zálohování a archivace dat včetně plánu obnovení.
Požadujeme oddělení zálohovací infrastruktury od primární sítě, nastavení zvláštních opravnění pro zálohování a prístup k datovému uložišti záloh.
Předání bude obsahovat zaškolení ICT správce v rozsahu min. 2x 4hodiny</t>
  </si>
  <si>
    <t>Monitorovací systém
Požadujeme dodáni a nasazení monitorovacího systému v souladu s naplnění standardu konektivity.
Předání bude obsahovat zaškolení ICT správce v rozsahu min. 2 hodiny</t>
  </si>
  <si>
    <t>Nasazení a konfigurace antivirového systému s centrální správou.
Požadujeme nasazení Virtual Appliance antivirového systému, konfiguraci a distribuci na koncové stanice.
(Licence není součástí dodávky)</t>
  </si>
  <si>
    <t xml:space="preserve"> Access Point s minimálními parametry:
- 802.11ac - 5GHz 3x3 MIMO ( min. 1,300Mbps ) pro 2.4GHz 2x2 MIMO (min. 400Mbps )
- dual-band anteny
- Instant mode 
- podpora autentizace 802.1X
- automatická konfigurace AP po připojení do nastavené sítě
- min. 1ks 10/100/1000BASE-T Ethernet network interface (RJ-45)
- podpora 802.3az Energy Efficient Ethernet (EEE)
- min. 1ks USB 2.0 konektor
- rozhraní pro správu - Serial console interface 
- Power over Ethernet (POE): 48 Vdc (nominal) 802.3af/802.3at 
- Maximální spotřeba: 13W (POE)
Včetně montážního držáku na stěnu, montáže, zapojení a nastavení v souladu se standardem konektivity
</t>
  </si>
  <si>
    <t>switch
- L2/L3 switch s managementem
- stohovatelný
- Switching Capacity min. 128Gbps
- IPv4/IPv6 statické a RIP směrování
- min. 24Portů 10/100/1000 PoE+,  + min. 4 x 10 Gigabit Ethernet (2 x 10GBase-T/SFP+ combo + 2 x SFP+)
- Power Over Ethernet Plus (IEEE 802.3at) s výkonem min. 382W, 
- Min. 8 portů s výkonem na port 60W 
- sFlow agent pro exportování dat na externí kolektor
- duální image pro bezpečnný firmware upgrade
- Montáž do 19“ racku
včetně montáže do datvého rozvaděče a konfigurace v souladu se standardem konektivity</t>
  </si>
  <si>
    <t>switch
- L2/L3 switch s managementem
- stohovatelný
- Switching Capacity min. 176Gbps
- IPv4/IPv6 statické a RIP směrování
- min. 48Portů 10/100/1000 PoE+,  + min. 4 x 10 Gigabit Ethernet (2 x 10GBase-T/SFP+ combo + 2 x SFP+)
- Power Over Ethernet Plus (IEEE 802.3at) s výkonem min. 740W, 
- Min. 16 portů s výkonem na port 60W 
- sFlow agent pro exportování dat na externí kolektor
- duální image pro bezpečnný firmware upgrade
- Montáž do 19“ racku
včetně montáže do datvého rozvaděče a konfigurace v souladu se standardem konektivity</t>
  </si>
  <si>
    <t>switch
- L2/L3 switch s managementem
- stohovatelný
- Switching Capacity min. 176Gbps
- IPv4/IPv6 statické a RIP směrování
- min. 48Portů 10/100/1000,  + min. 4 x 10 Gigabit Ethernet (2 x 10GBase-T/SFP+ combo + 2 x SFP+)
- sFlow agent pro exportování dat na externí kolektor
- duální image pro bezpečnný firmware upgrade
- Montáž do 19“ racku
včetně montáže do datvého rozvaděče a konfigurace v souladu se standardem konektivity</t>
  </si>
  <si>
    <t>Migrace všech koncových stanic včetně zálohy dat a uživatelského nastavení.
Součástí migrace bude nasazení nové SW Image dle typu zařazení koncové stanice, integrace do domény, pojmenování stanice, zařazení do správné OU, nastavení uživatelského profilu a obnovat dat.
Zprovoznění periférii jako jsou tabule, projektory, tiskárny, skenery apod.
Požadujeme postimplemetační podporu koncovým uživatelům v min. rozsahu 2x 8 hodin v místě instalace.</t>
  </si>
  <si>
    <t>Router
HW box včetně licence a podporou na min. 1 rok bude obsahovat min.: Enhanced Support, Hardware Replacement, Firmware and General Upgrades, VPN, Traffic Management, UTM Services Bundle (Application Control, IPS, AV, Botnet IP/Domain, Mobile Malware Service, Web Filtering, Antispam 
Box bude obsahovat uložiště o kapacitě min. 128GB SSD
Box bude vybaven min. 2x WAN Porty, 1 x DMZ Portem a 7 x Interními Porty
Router musí splňovat certifikace: ICSA Labs: Firewall, IPsec, IPS, Antivirus, SSL-VPN
IPsec VPN Throughput (512 byte packets) min.: 2Gbps
SSL-VPN Throughput min.: 150 Mbps
Firewall Throughput (Packets Per Second) min.: 4.5 Mpps
Možnost filtrování webových stránek podle skupin v ActiveDirectory
Možnost rozšíření o dvoufaktorové ověřování
Požadujeme montáž, zapojení a konfiguraci v souladu s naplnění standardu konektivity.</t>
  </si>
  <si>
    <t>Rekonstrukce strukturované kabeláže pro naplnění standardu konektivity základních škol</t>
  </si>
  <si>
    <t xml:space="preserve"> 19" napájecí panel min. 8x230Vac zásuvek, délka přívodního kabelu min. 3m, s přepěťovou ochranou zatížení až 10A, včetně montáže do datového rozvaděče a zapojení</t>
  </si>
  <si>
    <t>19" Patch panel velikosti 1U, min. 24 portů RJ45 CAT6 STP, duální svorkovnice s min. životnosti 200 zařezání, min. životnost portů 1000 zapojení/odpojení, kontakty kryté min. 50 µ zlata a 100 µ niklu, včetně vyvazovací lišty : včetně instalace do datového rozvaděče, vyvázání a zapojení kabeláže.</t>
  </si>
  <si>
    <t xml:space="preserve">Vytvoření kabelových tras v souhrné délce max. 1860m v provedení plastové elektroinstalační lišty odpovídající normě ČSN EN 50 085-1 dostatěčně dimenzované pro uložení specifikované kabeláže. Spoje, rohy a zakončení  budou osazené kompatibilními kryty. Průrazy zdmi a stropy budou začištěné sádrou a prostupy utěsněné. Kabeové trasy budou vytvořené ke všem novým datovým zásuvkám. Je požadována montáž a veškerý materiál včetně drobného a kotvícího materiálu.   </t>
  </si>
  <si>
    <t>Serverový operační systém 
Aktuální, poslední vydaná verze
Licence umožňující instalaci Hypervisoru
Licence umožňující instalaci min. 2 virtuálních strojů 
Licence plně kompatibilní s doménovým prostředím školy 
Licence umožňující přesum na jiný HW</t>
  </si>
  <si>
    <t xml:space="preserve">Instalace a konfigurace serverové infrastruktury zejména pak:
Nastavení vzdálené správy serveru přes servisní rozhraní serveru 
Instalace a konfigurace hypervisoru
Instalace 4ks virtuálních serverů pokrytých dodanými licencemi OS
Instalace a konfigurace rolí serveru:
- DNS server
- DHCP server vč. IPv6, vytvoření více rozsahů dle VLANu
- Active Directory, včetně vytvoření uživatelských účtů s rozdělením na ročníky, kantory, vedení, neped. pracovníky, servisní účty apod.,  nastavení skupin zabezpečení, vytvoření skupin pro koncové stanice s logickým rozdělením na PC/NTB/třídy apod.
- Print Server,  včetně integrace síťových tiskáren, omezení tisku pro vybrané skupiny, přiřazení vybraných tiskáren pro vybrané skupiny
- File server, nastavení sdílených složek pro vybrané skupiny, skrytí složek pro skupiny které nemají oprávnění
- GPO, nastavení politiky hesel, mapování disků a tiskáren, nastavení odhlašování a pod.
- WSUS, nastavení skupin priorit a času dle skupin koncových stanic v AD
- WDS, včetně vytvoření min. 3 verzí Image pro koncové stanice, automatická integrace do domény a OU dle typu Image
- Radius Server s autentizací 802.1X včetně propojení na eduroam
Nastavení zálohování celého virtuálního prostředí
Natavení korektního vypínání a zapínání  virtuálních strojů v případě výpadku proudu
</t>
  </si>
  <si>
    <t xml:space="preserve">Navrhované  řešení a veškeré dílčí části  řešení budou realizovány v souladu s naplnění standardu konektivity v projektech IROP pro infrastrukturu základních a středních škol.
Navrhované řešení bude předáno včetně Prokázání naplnění standardu konektivity ve výzvách IROP (infrastruktura základních a středních škol) 
K prokázání naplnění standardu konektivity dojde vytištěním testu ze stránek https://www.standardkonektivity.cz/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</si>
</sst>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\ [$Sk-41B]"/>
    <numFmt numFmtId="165" formatCode="_-* #,##0.00\ &quot;Kč&quot;_-;\-* #,##0.00\ &quot;Kč&quot;_-;_-* &quot;-&quot;\ &quot;Kč&quot;_-;_-@_-"/>
    <numFmt numFmtId="166" formatCode="#,##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22"/>
      <color indexed="9"/>
      <name val="Calibri"/>
      <family val="2"/>
      <charset val="238"/>
      <scheme val="minor"/>
    </font>
    <font>
      <b/>
      <sz val="22"/>
      <color indexed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b/>
      <i/>
      <sz val="8"/>
      <color indexed="9"/>
      <name val="Calibri"/>
      <family val="2"/>
      <charset val="238"/>
      <scheme val="minor"/>
    </font>
    <font>
      <b/>
      <i/>
      <sz val="9"/>
      <color indexed="9"/>
      <name val="Calibri"/>
      <family val="2"/>
      <charset val="238"/>
      <scheme val="minor"/>
    </font>
    <font>
      <b/>
      <i/>
      <sz val="10"/>
      <color indexed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color indexed="9"/>
      <name val="Calibri"/>
      <family val="2"/>
      <charset val="238"/>
      <scheme val="minor"/>
    </font>
    <font>
      <b/>
      <sz val="14"/>
      <color indexed="9"/>
      <name val="Calibri"/>
      <family val="2"/>
      <charset val="238"/>
      <scheme val="minor"/>
    </font>
    <font>
      <b/>
      <sz val="12"/>
      <color indexed="9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i/>
      <sz val="18"/>
      <color indexed="9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1" applyFont="1" applyAlignment="1">
      <alignment vertical="center"/>
    </xf>
    <xf numFmtId="164" fontId="6" fillId="2" borderId="10" xfId="2" applyNumberFormat="1" applyFont="1" applyFill="1" applyBorder="1" applyAlignment="1">
      <alignment horizontal="center" vertical="center"/>
    </xf>
    <xf numFmtId="164" fontId="6" fillId="2" borderId="0" xfId="2" applyNumberFormat="1" applyFont="1" applyFill="1" applyBorder="1" applyAlignment="1">
      <alignment horizontal="center" vertical="center"/>
    </xf>
    <xf numFmtId="164" fontId="6" fillId="2" borderId="11" xfId="2" applyNumberFormat="1" applyFont="1" applyFill="1" applyBorder="1" applyAlignment="1">
      <alignment horizontal="center" vertical="center"/>
    </xf>
    <xf numFmtId="0" fontId="10" fillId="0" borderId="16" xfId="1" applyFont="1" applyFill="1" applyBorder="1" applyAlignment="1">
      <alignment horizontal="left" vertical="center" wrapText="1"/>
    </xf>
    <xf numFmtId="0" fontId="10" fillId="0" borderId="17" xfId="1" applyFont="1" applyFill="1" applyBorder="1" applyAlignment="1">
      <alignment horizontal="center" vertical="center" wrapText="1"/>
    </xf>
    <xf numFmtId="165" fontId="10" fillId="0" borderId="16" xfId="2" applyNumberFormat="1" applyFont="1" applyFill="1" applyBorder="1" applyAlignment="1">
      <alignment horizontal="right" vertical="center"/>
    </xf>
    <xf numFmtId="165" fontId="10" fillId="0" borderId="17" xfId="2" applyNumberFormat="1" applyFont="1" applyFill="1" applyBorder="1" applyAlignment="1">
      <alignment horizontal="right" vertical="center"/>
    </xf>
    <xf numFmtId="165" fontId="10" fillId="0" borderId="15" xfId="2" applyNumberFormat="1" applyFont="1" applyFill="1" applyBorder="1" applyAlignment="1">
      <alignment horizontal="right" vertical="center"/>
    </xf>
    <xf numFmtId="165" fontId="11" fillId="0" borderId="17" xfId="2" applyNumberFormat="1" applyFont="1" applyFill="1" applyBorder="1" applyAlignment="1">
      <alignment horizontal="left" vertical="center"/>
    </xf>
    <xf numFmtId="0" fontId="4" fillId="4" borderId="0" xfId="1" applyFont="1" applyFill="1" applyBorder="1" applyAlignment="1">
      <alignment vertical="center"/>
    </xf>
    <xf numFmtId="42" fontId="14" fillId="5" borderId="20" xfId="1" applyNumberFormat="1" applyFont="1" applyFill="1" applyBorder="1" applyAlignment="1">
      <alignment vertical="center"/>
    </xf>
    <xf numFmtId="42" fontId="14" fillId="5" borderId="21" xfId="1" applyNumberFormat="1" applyFont="1" applyFill="1" applyBorder="1" applyAlignment="1">
      <alignment vertical="center"/>
    </xf>
    <xf numFmtId="42" fontId="14" fillId="5" borderId="22" xfId="1" applyNumberFormat="1" applyFont="1" applyFill="1" applyBorder="1" applyAlignment="1">
      <alignment vertical="center"/>
    </xf>
    <xf numFmtId="0" fontId="4" fillId="6" borderId="0" xfId="1" applyFont="1" applyFill="1" applyAlignment="1">
      <alignment vertical="center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horizontal="left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vertical="center"/>
    </xf>
    <xf numFmtId="165" fontId="10" fillId="0" borderId="2" xfId="2" applyNumberFormat="1" applyFont="1" applyFill="1" applyBorder="1" applyAlignment="1">
      <alignment horizontal="right" vertical="center"/>
    </xf>
    <xf numFmtId="165" fontId="10" fillId="0" borderId="3" xfId="2" applyNumberFormat="1" applyFont="1" applyFill="1" applyBorder="1" applyAlignment="1">
      <alignment horizontal="right" vertical="center"/>
    </xf>
    <xf numFmtId="165" fontId="10" fillId="0" borderId="1" xfId="2" applyNumberFormat="1" applyFont="1" applyFill="1" applyBorder="1" applyAlignment="1">
      <alignment horizontal="right" vertical="center"/>
    </xf>
    <xf numFmtId="165" fontId="11" fillId="0" borderId="3" xfId="2" applyNumberFormat="1" applyFont="1" applyFill="1" applyBorder="1" applyAlignment="1">
      <alignment horizontal="left" vertical="center"/>
    </xf>
    <xf numFmtId="0" fontId="4" fillId="0" borderId="0" xfId="1" applyFont="1" applyFill="1" applyAlignment="1">
      <alignment vertical="center"/>
    </xf>
    <xf numFmtId="0" fontId="10" fillId="0" borderId="15" xfId="1" applyFont="1" applyFill="1" applyBorder="1" applyAlignment="1">
      <alignment horizontal="center" vertical="center"/>
    </xf>
    <xf numFmtId="0" fontId="10" fillId="0" borderId="16" xfId="1" applyFont="1" applyFill="1" applyBorder="1" applyAlignment="1">
      <alignment horizontal="center" vertical="center"/>
    </xf>
    <xf numFmtId="165" fontId="10" fillId="0" borderId="15" xfId="1" applyNumberFormat="1" applyFont="1" applyFill="1" applyBorder="1" applyAlignment="1">
      <alignment vertical="center"/>
    </xf>
    <xf numFmtId="0" fontId="11" fillId="0" borderId="17" xfId="1" applyFont="1" applyFill="1" applyBorder="1" applyAlignment="1">
      <alignment horizontal="center" vertical="center" wrapText="1"/>
    </xf>
    <xf numFmtId="0" fontId="10" fillId="0" borderId="23" xfId="1" applyFont="1" applyFill="1" applyBorder="1" applyAlignment="1">
      <alignment horizontal="center" vertical="center"/>
    </xf>
    <xf numFmtId="0" fontId="10" fillId="0" borderId="24" xfId="1" applyFont="1" applyFill="1" applyBorder="1" applyAlignment="1">
      <alignment horizontal="center" vertical="center"/>
    </xf>
    <xf numFmtId="0" fontId="10" fillId="0" borderId="24" xfId="1" applyFont="1" applyFill="1" applyBorder="1" applyAlignment="1">
      <alignment horizontal="left" vertical="center" wrapText="1"/>
    </xf>
    <xf numFmtId="0" fontId="10" fillId="0" borderId="25" xfId="1" applyFont="1" applyFill="1" applyBorder="1" applyAlignment="1">
      <alignment horizontal="center" vertical="center" wrapText="1"/>
    </xf>
    <xf numFmtId="165" fontId="10" fillId="0" borderId="23" xfId="1" applyNumberFormat="1" applyFont="1" applyFill="1" applyBorder="1" applyAlignment="1">
      <alignment vertical="center"/>
    </xf>
    <xf numFmtId="165" fontId="10" fillId="0" borderId="24" xfId="2" applyNumberFormat="1" applyFont="1" applyFill="1" applyBorder="1" applyAlignment="1">
      <alignment horizontal="right" vertical="center"/>
    </xf>
    <xf numFmtId="165" fontId="10" fillId="0" borderId="25" xfId="2" applyNumberFormat="1" applyFont="1" applyFill="1" applyBorder="1" applyAlignment="1">
      <alignment horizontal="right" vertical="center"/>
    </xf>
    <xf numFmtId="165" fontId="10" fillId="0" borderId="23" xfId="2" applyNumberFormat="1" applyFont="1" applyFill="1" applyBorder="1" applyAlignment="1">
      <alignment horizontal="right" vertical="center"/>
    </xf>
    <xf numFmtId="165" fontId="11" fillId="0" borderId="25" xfId="2" applyNumberFormat="1" applyFont="1" applyFill="1" applyBorder="1" applyAlignment="1">
      <alignment horizontal="left" vertical="center"/>
    </xf>
    <xf numFmtId="0" fontId="12" fillId="5" borderId="20" xfId="1" applyFont="1" applyFill="1" applyBorder="1" applyAlignment="1">
      <alignment horizontal="center" vertical="center"/>
    </xf>
    <xf numFmtId="0" fontId="12" fillId="5" borderId="21" xfId="1" applyFont="1" applyFill="1" applyBorder="1" applyAlignment="1">
      <alignment horizontal="center" vertical="center"/>
    </xf>
    <xf numFmtId="0" fontId="13" fillId="5" borderId="21" xfId="1" applyFont="1" applyFill="1" applyBorder="1" applyAlignment="1">
      <alignment horizontal="left" vertical="center" wrapText="1"/>
    </xf>
    <xf numFmtId="166" fontId="14" fillId="5" borderId="21" xfId="1" applyNumberFormat="1" applyFont="1" applyFill="1" applyBorder="1" applyAlignment="1">
      <alignment vertical="center"/>
    </xf>
    <xf numFmtId="0" fontId="15" fillId="0" borderId="18" xfId="1" applyFont="1" applyFill="1" applyBorder="1" applyAlignment="1">
      <alignment horizontal="center" vertical="center" wrapText="1"/>
    </xf>
    <xf numFmtId="0" fontId="15" fillId="0" borderId="19" xfId="1" applyFont="1" applyFill="1" applyBorder="1" applyAlignment="1">
      <alignment horizontal="center" vertical="center" wrapText="1"/>
    </xf>
    <xf numFmtId="0" fontId="15" fillId="0" borderId="26" xfId="1" applyFont="1" applyFill="1" applyBorder="1" applyAlignment="1">
      <alignment horizontal="center" vertical="center" wrapText="1"/>
    </xf>
    <xf numFmtId="0" fontId="4" fillId="7" borderId="20" xfId="1" applyFont="1" applyFill="1" applyBorder="1" applyAlignment="1">
      <alignment horizontal="center" vertical="center"/>
    </xf>
    <xf numFmtId="0" fontId="4" fillId="7" borderId="21" xfId="1" applyFont="1" applyFill="1" applyBorder="1" applyAlignment="1">
      <alignment horizontal="center" vertical="center"/>
    </xf>
    <xf numFmtId="0" fontId="4" fillId="7" borderId="22" xfId="1" applyFont="1" applyFill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16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164" fontId="8" fillId="2" borderId="7" xfId="2" applyNumberFormat="1" applyFont="1" applyFill="1" applyBorder="1" applyAlignment="1">
      <alignment horizontal="center" vertical="center"/>
    </xf>
    <xf numFmtId="164" fontId="8" fillId="2" borderId="8" xfId="2" applyNumberFormat="1" applyFont="1" applyFill="1" applyBorder="1" applyAlignment="1">
      <alignment horizontal="center" vertical="center"/>
    </xf>
    <xf numFmtId="164" fontId="8" fillId="2" borderId="9" xfId="2" applyNumberFormat="1" applyFont="1" applyFill="1" applyBorder="1" applyAlignment="1">
      <alignment horizontal="center" vertical="center"/>
    </xf>
  </cellXfs>
  <cellStyles count="3">
    <cellStyle name="Měna 2" xfId="2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topLeftCell="B1" workbookViewId="0">
      <selection activeCell="B2" sqref="B2:K2"/>
    </sheetView>
  </sheetViews>
  <sheetFormatPr defaultColWidth="9.140625" defaultRowHeight="12.75" outlineLevelRow="1" outlineLevelCol="1" x14ac:dyDescent="0.25"/>
  <cols>
    <col min="1" max="1" width="9.140625" style="1"/>
    <col min="2" max="2" width="4.85546875" style="1" customWidth="1"/>
    <col min="3" max="3" width="7.140625" style="1" customWidth="1"/>
    <col min="4" max="4" width="37.28515625" style="1" customWidth="1"/>
    <col min="5" max="5" width="20" style="1" customWidth="1"/>
    <col min="6" max="6" width="11.28515625" style="1" bestFit="1" customWidth="1"/>
    <col min="7" max="7" width="11.28515625" style="1" bestFit="1" customWidth="1" outlineLevel="1"/>
    <col min="8" max="8" width="9" style="1" bestFit="1" customWidth="1"/>
    <col min="9" max="9" width="14.5703125" style="1" bestFit="1" customWidth="1"/>
    <col min="10" max="10" width="12.42578125" style="1" customWidth="1"/>
    <col min="11" max="11" width="14.5703125" style="1" bestFit="1" customWidth="1" outlineLevel="1"/>
    <col min="12" max="16384" width="9.140625" style="1"/>
  </cols>
  <sheetData>
    <row r="1" spans="2:11" ht="28.5" x14ac:dyDescent="0.25">
      <c r="B1" s="54" t="s">
        <v>40</v>
      </c>
      <c r="C1" s="55"/>
      <c r="D1" s="56"/>
      <c r="E1" s="56"/>
      <c r="F1" s="56"/>
      <c r="G1" s="56"/>
      <c r="H1" s="56"/>
      <c r="I1" s="56"/>
      <c r="J1" s="56"/>
      <c r="K1" s="57"/>
    </row>
    <row r="2" spans="2:11" ht="12" customHeight="1" thickBot="1" x14ac:dyDescent="0.3">
      <c r="B2" s="58"/>
      <c r="C2" s="59"/>
      <c r="D2" s="59"/>
      <c r="E2" s="59"/>
      <c r="F2" s="59"/>
      <c r="G2" s="59"/>
      <c r="H2" s="59"/>
      <c r="I2" s="59"/>
      <c r="J2" s="59"/>
      <c r="K2" s="60"/>
    </row>
    <row r="3" spans="2:11" x14ac:dyDescent="0.25">
      <c r="B3" s="61" t="s">
        <v>0</v>
      </c>
      <c r="C3" s="63" t="s">
        <v>1</v>
      </c>
      <c r="D3" s="65" t="s">
        <v>2</v>
      </c>
      <c r="E3" s="65" t="s">
        <v>3</v>
      </c>
      <c r="F3" s="67" t="s">
        <v>4</v>
      </c>
      <c r="G3" s="68"/>
      <c r="H3" s="68"/>
      <c r="I3" s="67" t="s">
        <v>5</v>
      </c>
      <c r="J3" s="68"/>
      <c r="K3" s="69"/>
    </row>
    <row r="4" spans="2:11" x14ac:dyDescent="0.25">
      <c r="B4" s="62"/>
      <c r="C4" s="64"/>
      <c r="D4" s="66"/>
      <c r="E4" s="66"/>
      <c r="F4" s="2" t="s">
        <v>6</v>
      </c>
      <c r="G4" s="3" t="s">
        <v>7</v>
      </c>
      <c r="H4" s="3" t="s">
        <v>8</v>
      </c>
      <c r="I4" s="2" t="s">
        <v>9</v>
      </c>
      <c r="J4" s="3" t="s">
        <v>7</v>
      </c>
      <c r="K4" s="4" t="s">
        <v>10</v>
      </c>
    </row>
    <row r="5" spans="2:11" ht="13.5" thickBot="1" x14ac:dyDescent="0.3">
      <c r="B5" s="51"/>
      <c r="C5" s="52"/>
      <c r="D5" s="52"/>
      <c r="E5" s="52"/>
      <c r="F5" s="52"/>
      <c r="G5" s="52"/>
      <c r="H5" s="52"/>
      <c r="I5" s="52"/>
      <c r="J5" s="52"/>
      <c r="K5" s="53"/>
    </row>
    <row r="6" spans="2:11" s="27" customFormat="1" ht="105" customHeight="1" outlineLevel="1" x14ac:dyDescent="0.25">
      <c r="B6" s="18">
        <v>1</v>
      </c>
      <c r="C6" s="19" t="s">
        <v>11</v>
      </c>
      <c r="D6" s="20" t="s">
        <v>23</v>
      </c>
      <c r="E6" s="21"/>
      <c r="F6" s="22">
        <v>0</v>
      </c>
      <c r="G6" s="23">
        <f>(F6/100)*21</f>
        <v>0</v>
      </c>
      <c r="H6" s="24">
        <f>F6*1.21</f>
        <v>0</v>
      </c>
      <c r="I6" s="25">
        <f t="shared" ref="I6:I21" si="0">F6*B6</f>
        <v>0</v>
      </c>
      <c r="J6" s="23">
        <f t="shared" ref="J6:J21" si="1">(I6/100)*21</f>
        <v>0</v>
      </c>
      <c r="K6" s="26">
        <f>I6*1.21</f>
        <v>0</v>
      </c>
    </row>
    <row r="7" spans="2:11" s="27" customFormat="1" ht="95.25" customHeight="1" outlineLevel="1" x14ac:dyDescent="0.25">
      <c r="B7" s="28">
        <v>3</v>
      </c>
      <c r="C7" s="29" t="s">
        <v>11</v>
      </c>
      <c r="D7" s="5" t="s">
        <v>24</v>
      </c>
      <c r="E7" s="6"/>
      <c r="F7" s="30">
        <v>0</v>
      </c>
      <c r="G7" s="7">
        <f t="shared" ref="G7:G21" si="2">(F7/100)*21</f>
        <v>0</v>
      </c>
      <c r="H7" s="8">
        <f t="shared" ref="H7:H21" si="3">F7*1.21</f>
        <v>0</v>
      </c>
      <c r="I7" s="9">
        <f t="shared" si="0"/>
        <v>0</v>
      </c>
      <c r="J7" s="7">
        <f t="shared" si="1"/>
        <v>0</v>
      </c>
      <c r="K7" s="10">
        <f t="shared" ref="K7:K21" si="4">I7*1.21</f>
        <v>0</v>
      </c>
    </row>
    <row r="8" spans="2:11" s="27" customFormat="1" ht="63.75" customHeight="1" outlineLevel="1" x14ac:dyDescent="0.25">
      <c r="B8" s="28">
        <v>5</v>
      </c>
      <c r="C8" s="29" t="s">
        <v>11</v>
      </c>
      <c r="D8" s="5" t="s">
        <v>41</v>
      </c>
      <c r="E8" s="6"/>
      <c r="F8" s="30">
        <v>0</v>
      </c>
      <c r="G8" s="7">
        <f t="shared" ref="G8:G9" si="5">(F8/100)*21</f>
        <v>0</v>
      </c>
      <c r="H8" s="8">
        <f t="shared" ref="H8:H9" si="6">F8*1.21</f>
        <v>0</v>
      </c>
      <c r="I8" s="9">
        <f t="shared" ref="I8:I9" si="7">F8*B8</f>
        <v>0</v>
      </c>
      <c r="J8" s="7">
        <f t="shared" ref="J8:J9" si="8">(I8/100)*21</f>
        <v>0</v>
      </c>
      <c r="K8" s="10">
        <f t="shared" ref="K8:K9" si="9">I8*1.21</f>
        <v>0</v>
      </c>
    </row>
    <row r="9" spans="2:11" s="27" customFormat="1" ht="84.75" customHeight="1" outlineLevel="1" x14ac:dyDescent="0.25">
      <c r="B9" s="28">
        <v>10</v>
      </c>
      <c r="C9" s="29" t="s">
        <v>11</v>
      </c>
      <c r="D9" s="5" t="s">
        <v>42</v>
      </c>
      <c r="E9" s="6"/>
      <c r="F9" s="30">
        <v>0</v>
      </c>
      <c r="G9" s="7">
        <f t="shared" si="5"/>
        <v>0</v>
      </c>
      <c r="H9" s="8">
        <f t="shared" si="6"/>
        <v>0</v>
      </c>
      <c r="I9" s="9">
        <f t="shared" si="7"/>
        <v>0</v>
      </c>
      <c r="J9" s="7">
        <f t="shared" si="8"/>
        <v>0</v>
      </c>
      <c r="K9" s="10">
        <f t="shared" si="9"/>
        <v>0</v>
      </c>
    </row>
    <row r="10" spans="2:11" s="27" customFormat="1" ht="48" customHeight="1" outlineLevel="1" x14ac:dyDescent="0.25">
      <c r="B10" s="28">
        <v>10</v>
      </c>
      <c r="C10" s="29" t="s">
        <v>11</v>
      </c>
      <c r="D10" s="5" t="s">
        <v>13</v>
      </c>
      <c r="E10" s="6"/>
      <c r="F10" s="30">
        <v>0</v>
      </c>
      <c r="G10" s="7">
        <f>(F10/100)*21</f>
        <v>0</v>
      </c>
      <c r="H10" s="8">
        <f>F10*1.21</f>
        <v>0</v>
      </c>
      <c r="I10" s="9">
        <f>F10*B10</f>
        <v>0</v>
      </c>
      <c r="J10" s="7">
        <f>(I10/100)*21</f>
        <v>0</v>
      </c>
      <c r="K10" s="10">
        <f>I10*1.21</f>
        <v>0</v>
      </c>
    </row>
    <row r="11" spans="2:11" s="27" customFormat="1" ht="123" customHeight="1" outlineLevel="1" x14ac:dyDescent="0.25">
      <c r="B11" s="28">
        <v>1</v>
      </c>
      <c r="C11" s="29" t="s">
        <v>11</v>
      </c>
      <c r="D11" s="5" t="s">
        <v>43</v>
      </c>
      <c r="E11" s="6"/>
      <c r="F11" s="30">
        <v>0</v>
      </c>
      <c r="G11" s="7">
        <f>(F11/100)*21</f>
        <v>0</v>
      </c>
      <c r="H11" s="8">
        <f>F11*1.21</f>
        <v>0</v>
      </c>
      <c r="I11" s="9">
        <f>F11*B11</f>
        <v>0</v>
      </c>
      <c r="J11" s="7">
        <f>(I11/100)*21</f>
        <v>0</v>
      </c>
      <c r="K11" s="10">
        <f>I11*1.21</f>
        <v>0</v>
      </c>
    </row>
    <row r="12" spans="2:11" s="27" customFormat="1" outlineLevel="1" x14ac:dyDescent="0.25">
      <c r="B12" s="28">
        <v>1</v>
      </c>
      <c r="C12" s="29" t="s">
        <v>11</v>
      </c>
      <c r="D12" s="5" t="s">
        <v>14</v>
      </c>
      <c r="E12" s="6"/>
      <c r="F12" s="30">
        <v>0</v>
      </c>
      <c r="G12" s="7">
        <f>(F12/100)*21</f>
        <v>0</v>
      </c>
      <c r="H12" s="8">
        <f>F12*1.21</f>
        <v>0</v>
      </c>
      <c r="I12" s="9">
        <f>F12*B12</f>
        <v>0</v>
      </c>
      <c r="J12" s="7">
        <f>(I12/100)*21</f>
        <v>0</v>
      </c>
      <c r="K12" s="10">
        <f>I12*1.21</f>
        <v>0</v>
      </c>
    </row>
    <row r="13" spans="2:11" s="27" customFormat="1" ht="75" customHeight="1" outlineLevel="1" x14ac:dyDescent="0.25">
      <c r="B13" s="28">
        <v>1</v>
      </c>
      <c r="C13" s="29" t="s">
        <v>11</v>
      </c>
      <c r="D13" s="5" t="s">
        <v>25</v>
      </c>
      <c r="E13" s="6"/>
      <c r="F13" s="30">
        <v>0</v>
      </c>
      <c r="G13" s="7">
        <f>(F13/100)*21</f>
        <v>0</v>
      </c>
      <c r="H13" s="8">
        <f>F13*1.21</f>
        <v>0</v>
      </c>
      <c r="I13" s="9">
        <f>F13*B13</f>
        <v>0</v>
      </c>
      <c r="J13" s="7">
        <f>(I13/100)*21</f>
        <v>0</v>
      </c>
      <c r="K13" s="10">
        <f>I13*1.21</f>
        <v>0</v>
      </c>
    </row>
    <row r="14" spans="2:11" s="27" customFormat="1" ht="153.75" customHeight="1" outlineLevel="1" x14ac:dyDescent="0.25">
      <c r="B14" s="28">
        <v>98</v>
      </c>
      <c r="C14" s="29" t="s">
        <v>11</v>
      </c>
      <c r="D14" s="5" t="s">
        <v>15</v>
      </c>
      <c r="E14" s="31"/>
      <c r="F14" s="30">
        <v>0</v>
      </c>
      <c r="G14" s="7">
        <f t="shared" ref="G14:G15" si="10">(F14/100)*21</f>
        <v>0</v>
      </c>
      <c r="H14" s="8">
        <f t="shared" ref="H14:H15" si="11">F14*1.21</f>
        <v>0</v>
      </c>
      <c r="I14" s="9">
        <f t="shared" ref="I14:I15" si="12">F14*B14</f>
        <v>0</v>
      </c>
      <c r="J14" s="7">
        <f t="shared" ref="J14:J15" si="13">(I14/100)*21</f>
        <v>0</v>
      </c>
      <c r="K14" s="10">
        <f t="shared" ref="K14:K15" si="14">I14*1.21</f>
        <v>0</v>
      </c>
    </row>
    <row r="15" spans="2:11" s="27" customFormat="1" ht="40.5" customHeight="1" outlineLevel="1" x14ac:dyDescent="0.25">
      <c r="B15" s="28">
        <v>190</v>
      </c>
      <c r="C15" s="29" t="s">
        <v>11</v>
      </c>
      <c r="D15" s="5" t="s">
        <v>16</v>
      </c>
      <c r="E15" s="6"/>
      <c r="F15" s="30">
        <v>0</v>
      </c>
      <c r="G15" s="7">
        <f t="shared" si="10"/>
        <v>0</v>
      </c>
      <c r="H15" s="8">
        <f t="shared" si="11"/>
        <v>0</v>
      </c>
      <c r="I15" s="9">
        <f t="shared" si="12"/>
        <v>0</v>
      </c>
      <c r="J15" s="7">
        <f t="shared" si="13"/>
        <v>0</v>
      </c>
      <c r="K15" s="10">
        <f t="shared" si="14"/>
        <v>0</v>
      </c>
    </row>
    <row r="16" spans="2:11" s="27" customFormat="1" ht="44.25" customHeight="1" outlineLevel="1" x14ac:dyDescent="0.25">
      <c r="B16" s="28">
        <v>130</v>
      </c>
      <c r="C16" s="29" t="s">
        <v>11</v>
      </c>
      <c r="D16" s="5" t="s">
        <v>17</v>
      </c>
      <c r="E16" s="6"/>
      <c r="F16" s="30">
        <v>0</v>
      </c>
      <c r="G16" s="7">
        <f t="shared" ref="G16:G20" si="15">(F16/100)*21</f>
        <v>0</v>
      </c>
      <c r="H16" s="8">
        <f t="shared" ref="H16:H20" si="16">F16*1.21</f>
        <v>0</v>
      </c>
      <c r="I16" s="9">
        <f t="shared" ref="I16:I20" si="17">F16*B16</f>
        <v>0</v>
      </c>
      <c r="J16" s="7">
        <f t="shared" ref="J16:J20" si="18">(I16/100)*21</f>
        <v>0</v>
      </c>
      <c r="K16" s="10">
        <f t="shared" ref="K16:K20" si="19">I16*1.21</f>
        <v>0</v>
      </c>
    </row>
    <row r="17" spans="2:11" s="27" customFormat="1" ht="33.75" outlineLevel="1" x14ac:dyDescent="0.25">
      <c r="B17" s="28">
        <v>50</v>
      </c>
      <c r="C17" s="29" t="s">
        <v>11</v>
      </c>
      <c r="D17" s="5" t="s">
        <v>18</v>
      </c>
      <c r="E17" s="6"/>
      <c r="F17" s="30">
        <v>0</v>
      </c>
      <c r="G17" s="7">
        <f t="shared" si="15"/>
        <v>0</v>
      </c>
      <c r="H17" s="8">
        <f t="shared" si="16"/>
        <v>0</v>
      </c>
      <c r="I17" s="9">
        <f t="shared" si="17"/>
        <v>0</v>
      </c>
      <c r="J17" s="7">
        <f t="shared" si="18"/>
        <v>0</v>
      </c>
      <c r="K17" s="10">
        <f t="shared" si="19"/>
        <v>0</v>
      </c>
    </row>
    <row r="18" spans="2:11" s="27" customFormat="1" ht="59.25" customHeight="1" outlineLevel="1" x14ac:dyDescent="0.25">
      <c r="B18" s="28">
        <v>6</v>
      </c>
      <c r="C18" s="29" t="s">
        <v>11</v>
      </c>
      <c r="D18" s="5" t="s">
        <v>19</v>
      </c>
      <c r="E18" s="6"/>
      <c r="F18" s="30">
        <v>0</v>
      </c>
      <c r="G18" s="7">
        <f t="shared" si="15"/>
        <v>0</v>
      </c>
      <c r="H18" s="8">
        <f t="shared" si="16"/>
        <v>0</v>
      </c>
      <c r="I18" s="9">
        <f t="shared" si="17"/>
        <v>0</v>
      </c>
      <c r="J18" s="7">
        <f t="shared" si="18"/>
        <v>0</v>
      </c>
      <c r="K18" s="10">
        <f t="shared" si="19"/>
        <v>0</v>
      </c>
    </row>
    <row r="19" spans="2:11" s="27" customFormat="1" ht="86.25" customHeight="1" outlineLevel="1" x14ac:dyDescent="0.25">
      <c r="B19" s="28">
        <v>1</v>
      </c>
      <c r="C19" s="29" t="s">
        <v>11</v>
      </c>
      <c r="D19" s="5" t="s">
        <v>20</v>
      </c>
      <c r="E19" s="6"/>
      <c r="F19" s="30">
        <v>0</v>
      </c>
      <c r="G19" s="7">
        <f t="shared" si="15"/>
        <v>0</v>
      </c>
      <c r="H19" s="8">
        <f t="shared" si="16"/>
        <v>0</v>
      </c>
      <c r="I19" s="9">
        <f t="shared" si="17"/>
        <v>0</v>
      </c>
      <c r="J19" s="7">
        <f t="shared" si="18"/>
        <v>0</v>
      </c>
      <c r="K19" s="10">
        <f t="shared" si="19"/>
        <v>0</v>
      </c>
    </row>
    <row r="20" spans="2:11" s="27" customFormat="1" ht="57.75" customHeight="1" outlineLevel="1" x14ac:dyDescent="0.25">
      <c r="B20" s="28">
        <v>48</v>
      </c>
      <c r="C20" s="29" t="s">
        <v>11</v>
      </c>
      <c r="D20" s="5" t="s">
        <v>21</v>
      </c>
      <c r="E20" s="6"/>
      <c r="F20" s="30">
        <v>0</v>
      </c>
      <c r="G20" s="7">
        <f t="shared" si="15"/>
        <v>0</v>
      </c>
      <c r="H20" s="8">
        <f t="shared" si="16"/>
        <v>0</v>
      </c>
      <c r="I20" s="9">
        <f t="shared" si="17"/>
        <v>0</v>
      </c>
      <c r="J20" s="7">
        <f t="shared" si="18"/>
        <v>0</v>
      </c>
      <c r="K20" s="10">
        <f t="shared" si="19"/>
        <v>0</v>
      </c>
    </row>
    <row r="21" spans="2:11" s="27" customFormat="1" ht="37.5" customHeight="1" outlineLevel="1" x14ac:dyDescent="0.25">
      <c r="B21" s="28">
        <v>6</v>
      </c>
      <c r="C21" s="29" t="s">
        <v>11</v>
      </c>
      <c r="D21" s="5" t="s">
        <v>22</v>
      </c>
      <c r="E21" s="6"/>
      <c r="F21" s="30">
        <v>0</v>
      </c>
      <c r="G21" s="7">
        <f t="shared" si="2"/>
        <v>0</v>
      </c>
      <c r="H21" s="8">
        <f t="shared" si="3"/>
        <v>0</v>
      </c>
      <c r="I21" s="9">
        <f t="shared" si="0"/>
        <v>0</v>
      </c>
      <c r="J21" s="7">
        <f t="shared" si="1"/>
        <v>0</v>
      </c>
      <c r="K21" s="10">
        <f t="shared" si="4"/>
        <v>0</v>
      </c>
    </row>
    <row r="22" spans="2:11" s="27" customFormat="1" ht="57.75" customHeight="1" outlineLevel="1" x14ac:dyDescent="0.25">
      <c r="B22" s="28">
        <v>2</v>
      </c>
      <c r="C22" s="29" t="s">
        <v>11</v>
      </c>
      <c r="D22" s="5" t="s">
        <v>26</v>
      </c>
      <c r="E22" s="6"/>
      <c r="F22" s="30">
        <v>0</v>
      </c>
      <c r="G22" s="7">
        <f t="shared" ref="G22:G24" si="20">(F22/100)*21</f>
        <v>0</v>
      </c>
      <c r="H22" s="8">
        <f t="shared" ref="H22:H24" si="21">F22*1.21</f>
        <v>0</v>
      </c>
      <c r="I22" s="9">
        <f t="shared" ref="I22:I24" si="22">F22*B22</f>
        <v>0</v>
      </c>
      <c r="J22" s="7">
        <f t="shared" ref="J22:J24" si="23">(I22/100)*21</f>
        <v>0</v>
      </c>
      <c r="K22" s="10">
        <f t="shared" ref="K22:K24" si="24">I22*1.21</f>
        <v>0</v>
      </c>
    </row>
    <row r="23" spans="2:11" s="27" customFormat="1" ht="46.5" customHeight="1" outlineLevel="1" x14ac:dyDescent="0.25">
      <c r="B23" s="28">
        <v>6</v>
      </c>
      <c r="C23" s="29" t="s">
        <v>11</v>
      </c>
      <c r="D23" s="5" t="s">
        <v>27</v>
      </c>
      <c r="E23" s="6"/>
      <c r="F23" s="30">
        <v>0</v>
      </c>
      <c r="G23" s="7">
        <f t="shared" si="20"/>
        <v>0</v>
      </c>
      <c r="H23" s="8">
        <f t="shared" si="21"/>
        <v>0</v>
      </c>
      <c r="I23" s="9">
        <f t="shared" si="22"/>
        <v>0</v>
      </c>
      <c r="J23" s="7">
        <f t="shared" si="23"/>
        <v>0</v>
      </c>
      <c r="K23" s="10">
        <f t="shared" si="24"/>
        <v>0</v>
      </c>
    </row>
    <row r="24" spans="2:11" s="27" customFormat="1" ht="180.75" customHeight="1" outlineLevel="1" x14ac:dyDescent="0.25">
      <c r="B24" s="28">
        <v>3</v>
      </c>
      <c r="C24" s="29" t="s">
        <v>11</v>
      </c>
      <c r="D24" s="5" t="s">
        <v>35</v>
      </c>
      <c r="E24" s="6"/>
      <c r="F24" s="30">
        <v>0</v>
      </c>
      <c r="G24" s="7">
        <f t="shared" si="20"/>
        <v>0</v>
      </c>
      <c r="H24" s="8">
        <f t="shared" si="21"/>
        <v>0</v>
      </c>
      <c r="I24" s="9">
        <f t="shared" si="22"/>
        <v>0</v>
      </c>
      <c r="J24" s="7">
        <f t="shared" si="23"/>
        <v>0</v>
      </c>
      <c r="K24" s="10">
        <f t="shared" si="24"/>
        <v>0</v>
      </c>
    </row>
    <row r="25" spans="2:11" s="27" customFormat="1" ht="180" outlineLevel="1" x14ac:dyDescent="0.25">
      <c r="B25" s="28">
        <v>1</v>
      </c>
      <c r="C25" s="29" t="s">
        <v>11</v>
      </c>
      <c r="D25" s="5" t="s">
        <v>36</v>
      </c>
      <c r="E25" s="6"/>
      <c r="F25" s="30">
        <v>0</v>
      </c>
      <c r="G25" s="7">
        <f t="shared" ref="G25:G26" si="25">(F25/100)*21</f>
        <v>0</v>
      </c>
      <c r="H25" s="8">
        <f t="shared" ref="H25:H26" si="26">F25*1.21</f>
        <v>0</v>
      </c>
      <c r="I25" s="9">
        <f t="shared" ref="I25:I26" si="27">F25*B25</f>
        <v>0</v>
      </c>
      <c r="J25" s="7">
        <f t="shared" ref="J25:J26" si="28">(I25/100)*21</f>
        <v>0</v>
      </c>
      <c r="K25" s="10">
        <f t="shared" ref="K25:K26" si="29">I25*1.21</f>
        <v>0</v>
      </c>
    </row>
    <row r="26" spans="2:11" s="27" customFormat="1" ht="143.25" customHeight="1" outlineLevel="1" x14ac:dyDescent="0.25">
      <c r="B26" s="28">
        <v>1</v>
      </c>
      <c r="C26" s="29" t="s">
        <v>11</v>
      </c>
      <c r="D26" s="5" t="s">
        <v>37</v>
      </c>
      <c r="E26" s="6"/>
      <c r="F26" s="30">
        <v>0</v>
      </c>
      <c r="G26" s="7">
        <f t="shared" si="25"/>
        <v>0</v>
      </c>
      <c r="H26" s="8">
        <f t="shared" si="26"/>
        <v>0</v>
      </c>
      <c r="I26" s="9">
        <f t="shared" si="27"/>
        <v>0</v>
      </c>
      <c r="J26" s="7">
        <f t="shared" si="28"/>
        <v>0</v>
      </c>
      <c r="K26" s="10">
        <f t="shared" si="29"/>
        <v>0</v>
      </c>
    </row>
    <row r="27" spans="2:11" s="27" customFormat="1" ht="225" outlineLevel="1" x14ac:dyDescent="0.25">
      <c r="B27" s="28">
        <v>15</v>
      </c>
      <c r="C27" s="29" t="s">
        <v>11</v>
      </c>
      <c r="D27" s="5" t="s">
        <v>34</v>
      </c>
      <c r="E27" s="6"/>
      <c r="F27" s="30">
        <v>0</v>
      </c>
      <c r="G27" s="7">
        <f t="shared" ref="G27:G32" si="30">(F27/100)*21</f>
        <v>0</v>
      </c>
      <c r="H27" s="8">
        <f t="shared" ref="H27:H32" si="31">F27*1.21</f>
        <v>0</v>
      </c>
      <c r="I27" s="9">
        <f t="shared" ref="I27:I32" si="32">F27*B27</f>
        <v>0</v>
      </c>
      <c r="J27" s="7">
        <f t="shared" ref="J27:J32" si="33">(I27/100)*21</f>
        <v>0</v>
      </c>
      <c r="K27" s="10">
        <f t="shared" ref="K27:K32" si="34">I27*1.21</f>
        <v>0</v>
      </c>
    </row>
    <row r="28" spans="2:11" s="27" customFormat="1" ht="191.25" outlineLevel="1" x14ac:dyDescent="0.25">
      <c r="B28" s="28">
        <v>1</v>
      </c>
      <c r="C28" s="29" t="s">
        <v>11</v>
      </c>
      <c r="D28" s="5" t="s">
        <v>28</v>
      </c>
      <c r="E28" s="6"/>
      <c r="F28" s="30">
        <v>0</v>
      </c>
      <c r="G28" s="7">
        <f t="shared" si="30"/>
        <v>0</v>
      </c>
      <c r="H28" s="8">
        <f t="shared" si="31"/>
        <v>0</v>
      </c>
      <c r="I28" s="9">
        <f t="shared" si="32"/>
        <v>0</v>
      </c>
      <c r="J28" s="7">
        <f t="shared" si="33"/>
        <v>0</v>
      </c>
      <c r="K28" s="10">
        <f t="shared" si="34"/>
        <v>0</v>
      </c>
    </row>
    <row r="29" spans="2:11" s="27" customFormat="1" ht="270" outlineLevel="1" x14ac:dyDescent="0.25">
      <c r="B29" s="28">
        <v>1</v>
      </c>
      <c r="C29" s="29" t="s">
        <v>11</v>
      </c>
      <c r="D29" s="5" t="s">
        <v>30</v>
      </c>
      <c r="E29" s="6"/>
      <c r="F29" s="30">
        <v>0</v>
      </c>
      <c r="G29" s="7">
        <f t="shared" si="30"/>
        <v>0</v>
      </c>
      <c r="H29" s="8">
        <f t="shared" si="31"/>
        <v>0</v>
      </c>
      <c r="I29" s="9">
        <f t="shared" si="32"/>
        <v>0</v>
      </c>
      <c r="J29" s="7">
        <f t="shared" si="33"/>
        <v>0</v>
      </c>
      <c r="K29" s="10">
        <f t="shared" si="34"/>
        <v>0</v>
      </c>
    </row>
    <row r="30" spans="2:11" s="27" customFormat="1" ht="236.25" outlineLevel="1" x14ac:dyDescent="0.25">
      <c r="B30" s="28">
        <v>1</v>
      </c>
      <c r="C30" s="29" t="s">
        <v>11</v>
      </c>
      <c r="D30" s="5" t="s">
        <v>29</v>
      </c>
      <c r="E30" s="6"/>
      <c r="F30" s="30">
        <v>0</v>
      </c>
      <c r="G30" s="7">
        <f t="shared" si="30"/>
        <v>0</v>
      </c>
      <c r="H30" s="8">
        <f t="shared" si="31"/>
        <v>0</v>
      </c>
      <c r="I30" s="9">
        <f t="shared" si="32"/>
        <v>0</v>
      </c>
      <c r="J30" s="7">
        <f t="shared" si="33"/>
        <v>0</v>
      </c>
      <c r="K30" s="10">
        <f t="shared" si="34"/>
        <v>0</v>
      </c>
    </row>
    <row r="31" spans="2:11" s="27" customFormat="1" ht="236.25" outlineLevel="1" x14ac:dyDescent="0.25">
      <c r="B31" s="28">
        <v>1</v>
      </c>
      <c r="C31" s="29" t="s">
        <v>11</v>
      </c>
      <c r="D31" s="5" t="s">
        <v>31</v>
      </c>
      <c r="E31" s="6"/>
      <c r="F31" s="30">
        <v>0</v>
      </c>
      <c r="G31" s="7">
        <f t="shared" si="30"/>
        <v>0</v>
      </c>
      <c r="H31" s="8">
        <f t="shared" si="31"/>
        <v>0</v>
      </c>
      <c r="I31" s="9">
        <f t="shared" si="32"/>
        <v>0</v>
      </c>
      <c r="J31" s="7">
        <f t="shared" si="33"/>
        <v>0</v>
      </c>
      <c r="K31" s="10">
        <f t="shared" si="34"/>
        <v>0</v>
      </c>
    </row>
    <row r="32" spans="2:11" s="27" customFormat="1" ht="56.25" outlineLevel="1" x14ac:dyDescent="0.25">
      <c r="B32" s="28">
        <v>1</v>
      </c>
      <c r="C32" s="29" t="s">
        <v>11</v>
      </c>
      <c r="D32" s="5" t="s">
        <v>32</v>
      </c>
      <c r="E32" s="6"/>
      <c r="F32" s="30">
        <v>0</v>
      </c>
      <c r="G32" s="7">
        <f t="shared" si="30"/>
        <v>0</v>
      </c>
      <c r="H32" s="8">
        <f t="shared" si="31"/>
        <v>0</v>
      </c>
      <c r="I32" s="9">
        <f t="shared" si="32"/>
        <v>0</v>
      </c>
      <c r="J32" s="7">
        <f t="shared" si="33"/>
        <v>0</v>
      </c>
      <c r="K32" s="10">
        <f t="shared" si="34"/>
        <v>0</v>
      </c>
    </row>
    <row r="33" spans="1:11" s="27" customFormat="1" ht="78.75" outlineLevel="1" x14ac:dyDescent="0.25">
      <c r="B33" s="28">
        <v>2</v>
      </c>
      <c r="C33" s="29" t="s">
        <v>11</v>
      </c>
      <c r="D33" s="5" t="s">
        <v>44</v>
      </c>
      <c r="E33" s="6"/>
      <c r="F33" s="30">
        <v>0</v>
      </c>
      <c r="G33" s="7">
        <f t="shared" ref="G33:G37" si="35">(F33/100)*21</f>
        <v>0</v>
      </c>
      <c r="H33" s="8">
        <f t="shared" ref="H33:H37" si="36">F33*1.21</f>
        <v>0</v>
      </c>
      <c r="I33" s="9">
        <f t="shared" ref="I33:I37" si="37">F33*B33</f>
        <v>0</v>
      </c>
      <c r="J33" s="7">
        <f t="shared" ref="J33:J37" si="38">(I33/100)*21</f>
        <v>0</v>
      </c>
      <c r="K33" s="10">
        <f t="shared" ref="K33:K37" si="39">I33*1.21</f>
        <v>0</v>
      </c>
    </row>
    <row r="34" spans="1:11" s="27" customFormat="1" ht="247.5" outlineLevel="1" x14ac:dyDescent="0.25">
      <c r="B34" s="28">
        <v>1</v>
      </c>
      <c r="C34" s="29" t="s">
        <v>11</v>
      </c>
      <c r="D34" s="5" t="s">
        <v>39</v>
      </c>
      <c r="E34" s="6"/>
      <c r="F34" s="30">
        <v>0</v>
      </c>
      <c r="G34" s="7">
        <f t="shared" si="35"/>
        <v>0</v>
      </c>
      <c r="H34" s="8">
        <f t="shared" si="36"/>
        <v>0</v>
      </c>
      <c r="I34" s="9">
        <f t="shared" si="37"/>
        <v>0</v>
      </c>
      <c r="J34" s="7">
        <f t="shared" si="38"/>
        <v>0</v>
      </c>
      <c r="K34" s="10">
        <f t="shared" si="39"/>
        <v>0</v>
      </c>
    </row>
    <row r="35" spans="1:11" s="27" customFormat="1" ht="56.25" outlineLevel="1" x14ac:dyDescent="0.25">
      <c r="B35" s="28">
        <v>1</v>
      </c>
      <c r="C35" s="29" t="s">
        <v>11</v>
      </c>
      <c r="D35" s="5" t="s">
        <v>33</v>
      </c>
      <c r="E35" s="6"/>
      <c r="F35" s="30">
        <v>0</v>
      </c>
      <c r="G35" s="7">
        <f t="shared" si="35"/>
        <v>0</v>
      </c>
      <c r="H35" s="8">
        <f t="shared" si="36"/>
        <v>0</v>
      </c>
      <c r="I35" s="9">
        <f t="shared" si="37"/>
        <v>0</v>
      </c>
      <c r="J35" s="7">
        <f t="shared" si="38"/>
        <v>0</v>
      </c>
      <c r="K35" s="10">
        <f t="shared" si="39"/>
        <v>0</v>
      </c>
    </row>
    <row r="36" spans="1:11" s="27" customFormat="1" ht="123.75" outlineLevel="1" x14ac:dyDescent="0.25">
      <c r="B36" s="28">
        <v>1</v>
      </c>
      <c r="C36" s="29" t="s">
        <v>11</v>
      </c>
      <c r="D36" s="5" t="s">
        <v>38</v>
      </c>
      <c r="E36" s="6"/>
      <c r="F36" s="30">
        <v>0</v>
      </c>
      <c r="G36" s="7">
        <f t="shared" si="35"/>
        <v>0</v>
      </c>
      <c r="H36" s="8">
        <f t="shared" si="36"/>
        <v>0</v>
      </c>
      <c r="I36" s="9">
        <f t="shared" si="37"/>
        <v>0</v>
      </c>
      <c r="J36" s="7">
        <f t="shared" si="38"/>
        <v>0</v>
      </c>
      <c r="K36" s="10">
        <f t="shared" si="39"/>
        <v>0</v>
      </c>
    </row>
    <row r="37" spans="1:11" s="27" customFormat="1" ht="394.5" outlineLevel="1" thickBot="1" x14ac:dyDescent="0.3">
      <c r="B37" s="32">
        <v>1</v>
      </c>
      <c r="C37" s="33" t="s">
        <v>11</v>
      </c>
      <c r="D37" s="34" t="s">
        <v>45</v>
      </c>
      <c r="E37" s="35"/>
      <c r="F37" s="36">
        <v>0</v>
      </c>
      <c r="G37" s="37">
        <f t="shared" si="35"/>
        <v>0</v>
      </c>
      <c r="H37" s="38">
        <f t="shared" si="36"/>
        <v>0</v>
      </c>
      <c r="I37" s="39">
        <f t="shared" si="37"/>
        <v>0</v>
      </c>
      <c r="J37" s="37">
        <f t="shared" si="38"/>
        <v>0</v>
      </c>
      <c r="K37" s="40">
        <f t="shared" si="39"/>
        <v>0</v>
      </c>
    </row>
    <row r="38" spans="1:11" s="15" customFormat="1" ht="19.5" thickBot="1" x14ac:dyDescent="0.3">
      <c r="A38" s="11"/>
      <c r="B38" s="41"/>
      <c r="C38" s="42"/>
      <c r="D38" s="43" t="s">
        <v>12</v>
      </c>
      <c r="E38" s="43"/>
      <c r="F38" s="44"/>
      <c r="G38" s="44"/>
      <c r="H38" s="44"/>
      <c r="I38" s="12">
        <f>SUM(I6:I37)</f>
        <v>0</v>
      </c>
      <c r="J38" s="13">
        <f>SUM(J6:J37)</f>
        <v>0</v>
      </c>
      <c r="K38" s="14">
        <f>SUM(K6:K37)</f>
        <v>0</v>
      </c>
    </row>
    <row r="39" spans="1:11" ht="6" customHeight="1" thickBot="1" x14ac:dyDescent="0.3">
      <c r="B39" s="48"/>
      <c r="C39" s="49"/>
      <c r="D39" s="49"/>
      <c r="E39" s="49"/>
      <c r="F39" s="49"/>
      <c r="G39" s="49"/>
      <c r="H39" s="49"/>
      <c r="I39" s="49"/>
      <c r="J39" s="49"/>
      <c r="K39" s="50"/>
    </row>
    <row r="40" spans="1:11" ht="123" customHeight="1" outlineLevel="1" thickBot="1" x14ac:dyDescent="0.3">
      <c r="A40" s="16"/>
      <c r="B40" s="45" t="s">
        <v>46</v>
      </c>
      <c r="C40" s="46"/>
      <c r="D40" s="46"/>
      <c r="E40" s="46"/>
      <c r="F40" s="46"/>
      <c r="G40" s="46"/>
      <c r="H40" s="46"/>
      <c r="I40" s="46"/>
      <c r="J40" s="46"/>
      <c r="K40" s="47"/>
    </row>
    <row r="41" spans="1:11" ht="13.5" thickBot="1" x14ac:dyDescent="0.3">
      <c r="B41" s="48"/>
      <c r="C41" s="49"/>
      <c r="D41" s="49"/>
      <c r="E41" s="49"/>
      <c r="F41" s="49"/>
      <c r="G41" s="49"/>
      <c r="H41" s="49"/>
      <c r="I41" s="49"/>
      <c r="J41" s="49"/>
      <c r="K41" s="50"/>
    </row>
    <row r="44" spans="1:11" x14ac:dyDescent="0.25">
      <c r="C44" s="16"/>
    </row>
    <row r="45" spans="1:11" x14ac:dyDescent="0.25">
      <c r="D45" s="17"/>
    </row>
  </sheetData>
  <mergeCells count="12">
    <mergeCell ref="B40:K40"/>
    <mergeCell ref="B39:K39"/>
    <mergeCell ref="B41:K41"/>
    <mergeCell ref="B5:K5"/>
    <mergeCell ref="B1:K1"/>
    <mergeCell ref="B2:K2"/>
    <mergeCell ref="B3:B4"/>
    <mergeCell ref="C3:C4"/>
    <mergeCell ref="D3:D4"/>
    <mergeCell ref="E3:E4"/>
    <mergeCell ref="F3:H3"/>
    <mergeCell ref="I3:K3"/>
  </mergeCells>
  <pageMargins left="0.31496062992125984" right="0.11811023622047245" top="0.78740157480314965" bottom="0.78740157480314965" header="0.31496062992125984" footer="0.31496062992125984"/>
  <pageSetup paperSize="9" orientation="landscape" r:id="rId1"/>
  <headerFooter>
    <oddHeader>&amp;RPříloha č. 1  smlouvy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Kroupová Renata</dc:creator>
  <cp:lastModifiedBy>Marenczoková Radomíra Ing., Dis.</cp:lastModifiedBy>
  <cp:lastPrinted>2019-11-04T14:16:22Z</cp:lastPrinted>
  <dcterms:created xsi:type="dcterms:W3CDTF">2019-06-04T10:45:59Z</dcterms:created>
  <dcterms:modified xsi:type="dcterms:W3CDTF">2019-11-04T14:16:49Z</dcterms:modified>
</cp:coreProperties>
</file>